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80" windowHeight="8715" activeTab="0"/>
  </bookViews>
  <sheets>
    <sheet name="7-12-22 - 8-13-22 (Winstar)" sheetId="1" r:id="rId1"/>
  </sheets>
  <definedNames>
    <definedName name="_xlnm.Print_Area" localSheetId="0">'7-12-22 - 8-13-22 (Winstar)'!$A$1:$E$81</definedName>
  </definedNames>
  <calcPr fullCalcOnLoad="1"/>
</workbook>
</file>

<file path=xl/sharedStrings.xml><?xml version="1.0" encoding="utf-8"?>
<sst xmlns="http://schemas.openxmlformats.org/spreadsheetml/2006/main" count="82" uniqueCount="82">
  <si>
    <t>PLAYER NAME</t>
  </si>
  <si>
    <t>RANK</t>
  </si>
  <si>
    <t>TOTAL</t>
  </si>
  <si>
    <t>Boyer, Amber</t>
  </si>
  <si>
    <t>Allen, Lizanne</t>
  </si>
  <si>
    <t>Caballlero, Alex</t>
  </si>
  <si>
    <t>Walker, Q</t>
  </si>
  <si>
    <t>Bishop, Scott</t>
  </si>
  <si>
    <t>WINSTAR GIVEAWAY</t>
  </si>
  <si>
    <t>TOP 10 SUB'S</t>
  </si>
  <si>
    <t>Ramirez, Paul</t>
  </si>
  <si>
    <t>Sheppard, Greg</t>
  </si>
  <si>
    <t>Wasson, Bill</t>
  </si>
  <si>
    <t>Rosales, Lester</t>
  </si>
  <si>
    <t>Santos, Amanda</t>
  </si>
  <si>
    <t>Vasquez, Steven</t>
  </si>
  <si>
    <t>Martinez, Patrick</t>
  </si>
  <si>
    <t>Miller, Shane</t>
  </si>
  <si>
    <t>Green, Nancy</t>
  </si>
  <si>
    <t>Ledbetter, Bobby</t>
  </si>
  <si>
    <t>Santos, Charles</t>
  </si>
  <si>
    <t>Bloom, Chris</t>
  </si>
  <si>
    <t>Lilljedal, Nick</t>
  </si>
  <si>
    <t>Mullins, Joann</t>
  </si>
  <si>
    <t>Fireno, Mike</t>
  </si>
  <si>
    <t>Jimenez, Jimmy</t>
  </si>
  <si>
    <t>Burton, Wendy</t>
  </si>
  <si>
    <t>Viengluong, Alan</t>
  </si>
  <si>
    <t>Ramirez, Martha</t>
  </si>
  <si>
    <t>Medina, Mathew</t>
  </si>
  <si>
    <t>Crow, Cindi</t>
  </si>
  <si>
    <t>Vu, Darius</t>
  </si>
  <si>
    <t>Walker, Jesse</t>
  </si>
  <si>
    <t>Sanchez, Carlos</t>
  </si>
  <si>
    <t>Sanchez, Rolie</t>
  </si>
  <si>
    <t>Sikes, Ian</t>
  </si>
  <si>
    <t>Facundo, Maria</t>
  </si>
  <si>
    <t>Facundo, Tony</t>
  </si>
  <si>
    <t>Crawford, Braxton</t>
  </si>
  <si>
    <t>Mendez, Charles</t>
  </si>
  <si>
    <t>Seese, Terri</t>
  </si>
  <si>
    <t>Velez, Domingo</t>
  </si>
  <si>
    <t>Hahn, William</t>
  </si>
  <si>
    <t>Stovall, Tambra</t>
  </si>
  <si>
    <t>Weber, Matt</t>
  </si>
  <si>
    <t>Erisman, Nathan</t>
  </si>
  <si>
    <t>Jimenez, Cindy</t>
  </si>
  <si>
    <t>Farley, Mandy</t>
  </si>
  <si>
    <t>Farley, Jason</t>
  </si>
  <si>
    <t>Sullivan, James</t>
  </si>
  <si>
    <t>Aggas, Julia</t>
  </si>
  <si>
    <t>JUL 12th - JUL 31st</t>
  </si>
  <si>
    <t>Johnson, Barry</t>
  </si>
  <si>
    <t>Crossland, Rob</t>
  </si>
  <si>
    <t>Perry, Vernon</t>
  </si>
  <si>
    <t>Waldie, Karen</t>
  </si>
  <si>
    <t>Grimes, Debra</t>
  </si>
  <si>
    <t>Price, David</t>
  </si>
  <si>
    <t>Price, Gerry</t>
  </si>
  <si>
    <t>Ballard, Bobby</t>
  </si>
  <si>
    <t>Jordan, Michael</t>
  </si>
  <si>
    <t>Peters, Kevin</t>
  </si>
  <si>
    <t>Gault, John</t>
  </si>
  <si>
    <t>Bradford, Paul</t>
  </si>
  <si>
    <t>Amos, Armida</t>
  </si>
  <si>
    <t>Lee, Jackie</t>
  </si>
  <si>
    <t>Lee, Jeff</t>
  </si>
  <si>
    <t>Redding, Jim</t>
  </si>
  <si>
    <t>Navarro, Jeremy</t>
  </si>
  <si>
    <t>Zapata, JD</t>
  </si>
  <si>
    <t>Chambers, Sarah</t>
  </si>
  <si>
    <t>Ramos, Richard</t>
  </si>
  <si>
    <t>TOP 24 QUALIFIER'S</t>
  </si>
  <si>
    <t>WINSTAR SATELLITE TOURNAMENT (3) SEATS</t>
  </si>
  <si>
    <t>AUG 1st - AUG 13th</t>
  </si>
  <si>
    <t>Adams, Erica</t>
  </si>
  <si>
    <t>Molina, Reggie</t>
  </si>
  <si>
    <t>Brown, Creighten</t>
  </si>
  <si>
    <t>Escobedo, Carlos</t>
  </si>
  <si>
    <t>Escobedo, Chris</t>
  </si>
  <si>
    <t>Perez, Angel</t>
  </si>
  <si>
    <t>BLUE 32 / AUGUST 27th / TIME: 6:00 P.M.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</si>
</sst>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9.5"/>
      <color indexed="10"/>
      <name val="Arial"/>
      <family val="2"/>
    </font>
    <font>
      <b/>
      <sz val="11"/>
      <color indexed="44"/>
      <name val="Arial"/>
      <family val="2"/>
    </font>
    <font>
      <b/>
      <sz val="11"/>
      <color indexed="11"/>
      <name val="Arial"/>
      <family val="2"/>
    </font>
    <font>
      <sz val="12"/>
      <color theme="1"/>
      <name val="Arial"/>
      <family val="2"/>
    </font>
    <font>
      <b/>
      <sz val="11"/>
      <color rgb="FF00CC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10" xfId="57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4" fillId="25" borderId="10" xfId="57" applyFont="1" applyFill="1" applyBorder="1" applyAlignment="1">
      <alignment horizontal="center" wrapText="1"/>
      <protection/>
    </xf>
    <xf numFmtId="0" fontId="31" fillId="25" borderId="10" xfId="0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31" fillId="26" borderId="10" xfId="0" applyFont="1" applyFill="1" applyBorder="1" applyAlignment="1">
      <alignment horizontal="center" wrapText="1"/>
    </xf>
    <xf numFmtId="0" fontId="24" fillId="26" borderId="10" xfId="57" applyFont="1" applyFill="1" applyBorder="1" applyAlignment="1">
      <alignment horizontal="center" wrapText="1"/>
      <protection/>
    </xf>
    <xf numFmtId="0" fontId="29" fillId="27" borderId="11" xfId="0" applyFont="1" applyFill="1" applyBorder="1" applyAlignment="1">
      <alignment/>
    </xf>
    <xf numFmtId="0" fontId="29" fillId="27" borderId="0" xfId="0" applyFont="1" applyFill="1" applyBorder="1" applyAlignment="1">
      <alignment/>
    </xf>
    <xf numFmtId="0" fontId="32" fillId="27" borderId="11" xfId="0" applyFont="1" applyFill="1" applyBorder="1" applyAlignment="1">
      <alignment/>
    </xf>
    <xf numFmtId="0" fontId="32" fillId="27" borderId="0" xfId="0" applyFont="1" applyFill="1" applyBorder="1" applyAlignment="1">
      <alignment/>
    </xf>
    <xf numFmtId="0" fontId="0" fillId="0" borderId="12" xfId="0" applyBorder="1" applyAlignment="1">
      <alignment/>
    </xf>
    <xf numFmtId="0" fontId="25" fillId="27" borderId="10" xfId="0" applyFont="1" applyFill="1" applyBorder="1" applyAlignment="1">
      <alignment horizontal="center"/>
    </xf>
    <xf numFmtId="0" fontId="26" fillId="27" borderId="13" xfId="0" applyFont="1" applyFill="1" applyBorder="1" applyAlignment="1">
      <alignment horizontal="center"/>
    </xf>
    <xf numFmtId="0" fontId="26" fillId="27" borderId="14" xfId="0" applyFont="1" applyFill="1" applyBorder="1" applyAlignment="1">
      <alignment horizontal="center"/>
    </xf>
    <xf numFmtId="0" fontId="28" fillId="27" borderId="13" xfId="0" applyFont="1" applyFill="1" applyBorder="1" applyAlignment="1">
      <alignment horizontal="center"/>
    </xf>
    <xf numFmtId="0" fontId="27" fillId="27" borderId="14" xfId="0" applyFont="1" applyFill="1" applyBorder="1" applyAlignment="1">
      <alignment horizontal="center"/>
    </xf>
    <xf numFmtId="0" fontId="0" fillId="27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5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943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0.7109375" style="0" customWidth="1"/>
    <col min="2" max="2" width="30.140625" style="0" customWidth="1"/>
    <col min="3" max="3" width="15.28125" style="0" customWidth="1"/>
    <col min="4" max="5" width="24.00390625" style="0" customWidth="1"/>
    <col min="6" max="6" width="8.7109375" style="0" customWidth="1"/>
  </cols>
  <sheetData>
    <row r="1" spans="1:5" ht="126" customHeight="1">
      <c r="A1" s="18"/>
      <c r="B1" s="18"/>
      <c r="C1" s="18"/>
      <c r="D1" s="18"/>
      <c r="E1" s="18"/>
    </row>
    <row r="2" spans="1:5" ht="45" customHeight="1">
      <c r="A2" s="19" t="s">
        <v>8</v>
      </c>
      <c r="B2" s="19"/>
      <c r="C2" s="19"/>
      <c r="D2" s="19"/>
      <c r="E2" s="19"/>
    </row>
    <row r="3" spans="1:5" ht="33" customHeight="1">
      <c r="A3" s="20" t="s">
        <v>81</v>
      </c>
      <c r="B3" s="21"/>
      <c r="C3" s="21"/>
      <c r="D3" s="21"/>
      <c r="E3" s="21"/>
    </row>
    <row r="4" spans="1:5" ht="2.25" customHeight="1">
      <c r="A4" s="20"/>
      <c r="B4" s="21"/>
      <c r="C4" s="21"/>
      <c r="D4" s="21"/>
      <c r="E4" s="21"/>
    </row>
    <row r="5" spans="1:5" ht="30" customHeight="1">
      <c r="A5" s="22" t="s">
        <v>73</v>
      </c>
      <c r="B5" s="23"/>
      <c r="C5" s="23"/>
      <c r="D5" s="23"/>
      <c r="E5" s="23"/>
    </row>
    <row r="6" spans="1:5" ht="16.5" customHeight="1">
      <c r="A6" s="24"/>
      <c r="B6" s="24"/>
      <c r="C6" s="24"/>
      <c r="D6" s="24"/>
      <c r="E6" s="24"/>
    </row>
    <row r="7" spans="1:5" ht="15" customHeight="1">
      <c r="A7" s="1" t="s">
        <v>1</v>
      </c>
      <c r="B7" s="1" t="s">
        <v>0</v>
      </c>
      <c r="C7" s="1" t="s">
        <v>2</v>
      </c>
      <c r="D7" s="2" t="s">
        <v>51</v>
      </c>
      <c r="E7" s="2" t="s">
        <v>74</v>
      </c>
    </row>
    <row r="8" spans="1:5" ht="15" customHeight="1">
      <c r="A8" s="8">
        <v>1</v>
      </c>
      <c r="B8" s="10" t="s">
        <v>10</v>
      </c>
      <c r="C8" s="9">
        <f>D8+E8</f>
        <v>3860</v>
      </c>
      <c r="D8" s="9">
        <f>575+175+175+160+575+475+475</f>
        <v>2610</v>
      </c>
      <c r="E8" s="9">
        <f>175+250+350+475</f>
        <v>1250</v>
      </c>
    </row>
    <row r="9" spans="1:5" ht="15" customHeight="1">
      <c r="A9" s="8">
        <v>2</v>
      </c>
      <c r="B9" s="8" t="s">
        <v>24</v>
      </c>
      <c r="C9" s="9">
        <f>D9+E9</f>
        <v>3350</v>
      </c>
      <c r="D9" s="9">
        <f>300+200+160+350+325+115+250+325</f>
        <v>2025</v>
      </c>
      <c r="E9" s="9">
        <f>575+325+425</f>
        <v>1325</v>
      </c>
    </row>
    <row r="10" spans="1:5" ht="15" customHeight="1">
      <c r="A10" s="8">
        <v>3</v>
      </c>
      <c r="B10" s="8" t="s">
        <v>36</v>
      </c>
      <c r="C10" s="9">
        <f>D10+E10</f>
        <v>3150</v>
      </c>
      <c r="D10" s="9">
        <f>475+575+300+425+425</f>
        <v>2200</v>
      </c>
      <c r="E10" s="9">
        <f>250+275+425</f>
        <v>950</v>
      </c>
    </row>
    <row r="11" spans="1:5" ht="15" customHeight="1">
      <c r="A11" s="8">
        <v>4</v>
      </c>
      <c r="B11" s="8" t="s">
        <v>4</v>
      </c>
      <c r="C11" s="9">
        <f>D11+E11</f>
        <v>2975</v>
      </c>
      <c r="D11" s="9">
        <f>300+250+175+300+475+300+225+425</f>
        <v>2450</v>
      </c>
      <c r="E11" s="9">
        <f>325+200</f>
        <v>525</v>
      </c>
    </row>
    <row r="12" spans="1:5" ht="15" customHeight="1">
      <c r="A12" s="8">
        <v>5</v>
      </c>
      <c r="B12" s="10" t="s">
        <v>31</v>
      </c>
      <c r="C12" s="9">
        <f>D12+E12</f>
        <v>2920</v>
      </c>
      <c r="D12" s="9">
        <f>175+275+350+275+325+300+275</f>
        <v>1975</v>
      </c>
      <c r="E12" s="9">
        <f>145+225+575</f>
        <v>945</v>
      </c>
    </row>
    <row r="13" spans="1:5" ht="15" customHeight="1">
      <c r="A13" s="8">
        <v>6</v>
      </c>
      <c r="B13" s="8" t="s">
        <v>35</v>
      </c>
      <c r="C13" s="9">
        <f>D13+E13</f>
        <v>2770</v>
      </c>
      <c r="D13" s="9">
        <f>575+200+145+475+375+350+250</f>
        <v>2370</v>
      </c>
      <c r="E13" s="9">
        <f>225+175</f>
        <v>400</v>
      </c>
    </row>
    <row r="14" spans="1:5" ht="15" customHeight="1">
      <c r="A14" s="8">
        <v>7</v>
      </c>
      <c r="B14" s="8" t="s">
        <v>46</v>
      </c>
      <c r="C14" s="9">
        <f>D14+E14</f>
        <v>2160</v>
      </c>
      <c r="D14" s="9">
        <f>575+200+115+250+160+325</f>
        <v>1625</v>
      </c>
      <c r="E14" s="9">
        <f>375+160</f>
        <v>535</v>
      </c>
    </row>
    <row r="15" spans="1:5" ht="15" customHeight="1">
      <c r="A15" s="8">
        <v>8</v>
      </c>
      <c r="B15" s="10" t="s">
        <v>41</v>
      </c>
      <c r="C15" s="9">
        <f>D15+E15</f>
        <v>2150</v>
      </c>
      <c r="D15" s="9">
        <f>250+475+350+275+375</f>
        <v>1725</v>
      </c>
      <c r="E15" s="9">
        <f>425</f>
        <v>425</v>
      </c>
    </row>
    <row r="16" spans="1:5" ht="15" customHeight="1">
      <c r="A16" s="8">
        <v>9</v>
      </c>
      <c r="B16" s="8" t="s">
        <v>59</v>
      </c>
      <c r="C16" s="9">
        <f>D16+E16</f>
        <v>2125</v>
      </c>
      <c r="D16" s="9">
        <f>350+425+300</f>
        <v>1075</v>
      </c>
      <c r="E16" s="9">
        <f>425+325+300</f>
        <v>1050</v>
      </c>
    </row>
    <row r="17" spans="1:5" ht="15" customHeight="1">
      <c r="A17" s="8">
        <v>10</v>
      </c>
      <c r="B17" s="8" t="s">
        <v>37</v>
      </c>
      <c r="C17" s="9">
        <f>D17+E17</f>
        <v>2110</v>
      </c>
      <c r="D17" s="9">
        <f>325+145+130+160+350</f>
        <v>1110</v>
      </c>
      <c r="E17" s="9">
        <f>200+475+325</f>
        <v>1000</v>
      </c>
    </row>
    <row r="18" spans="1:5" ht="15" customHeight="1">
      <c r="A18" s="8">
        <v>11</v>
      </c>
      <c r="B18" s="8" t="s">
        <v>47</v>
      </c>
      <c r="C18" s="9">
        <f>D18+E18</f>
        <v>1905</v>
      </c>
      <c r="D18" s="9">
        <f>375+250+130+425</f>
        <v>1180</v>
      </c>
      <c r="E18" s="9">
        <f>350+375</f>
        <v>725</v>
      </c>
    </row>
    <row r="19" spans="1:5" ht="15" customHeight="1">
      <c r="A19" s="8">
        <v>12</v>
      </c>
      <c r="B19" s="8" t="s">
        <v>26</v>
      </c>
      <c r="C19" s="9">
        <f>D19+E19</f>
        <v>1625</v>
      </c>
      <c r="D19" s="9">
        <f>475+200+325+275+350</f>
        <v>1625</v>
      </c>
      <c r="E19" s="9">
        <v>0</v>
      </c>
    </row>
    <row r="20" spans="1:5" ht="15" customHeight="1">
      <c r="A20" s="8">
        <v>13</v>
      </c>
      <c r="B20" s="8" t="s">
        <v>30</v>
      </c>
      <c r="C20" s="9">
        <f>D20+E20</f>
        <v>1510</v>
      </c>
      <c r="D20" s="9">
        <f>225+145+225+225+575+115</f>
        <v>1510</v>
      </c>
      <c r="E20" s="9">
        <v>0</v>
      </c>
    </row>
    <row r="21" spans="1:5" ht="15" customHeight="1">
      <c r="A21" s="8">
        <v>14</v>
      </c>
      <c r="B21" s="10" t="s">
        <v>13</v>
      </c>
      <c r="C21" s="9">
        <f>D21+E21</f>
        <v>1425</v>
      </c>
      <c r="D21" s="9">
        <f>375+475</f>
        <v>850</v>
      </c>
      <c r="E21" s="9">
        <f>575</f>
        <v>575</v>
      </c>
    </row>
    <row r="22" spans="1:5" ht="15" customHeight="1">
      <c r="A22" s="8">
        <v>15</v>
      </c>
      <c r="B22" s="8" t="s">
        <v>48</v>
      </c>
      <c r="C22" s="9">
        <f>D22+E22</f>
        <v>1340</v>
      </c>
      <c r="D22" s="9">
        <f>425+225+145+175</f>
        <v>970</v>
      </c>
      <c r="E22" s="9">
        <f>145+225</f>
        <v>370</v>
      </c>
    </row>
    <row r="23" spans="1:5" ht="15" customHeight="1">
      <c r="A23" s="8">
        <v>16</v>
      </c>
      <c r="B23" s="8" t="s">
        <v>54</v>
      </c>
      <c r="C23" s="9">
        <f>D23+E23</f>
        <v>1325</v>
      </c>
      <c r="D23" s="9">
        <f>375+275+375</f>
        <v>1025</v>
      </c>
      <c r="E23" s="9">
        <f>300</f>
        <v>300</v>
      </c>
    </row>
    <row r="24" spans="1:5" ht="15" customHeight="1">
      <c r="A24" s="8">
        <v>16</v>
      </c>
      <c r="B24" s="8" t="s">
        <v>58</v>
      </c>
      <c r="C24" s="9">
        <f>D24+E24</f>
        <v>1325</v>
      </c>
      <c r="D24" s="9">
        <f>575</f>
        <v>575</v>
      </c>
      <c r="E24" s="9">
        <f>275+475</f>
        <v>750</v>
      </c>
    </row>
    <row r="25" spans="1:5" ht="15" customHeight="1">
      <c r="A25" s="8">
        <v>17</v>
      </c>
      <c r="B25" s="8" t="s">
        <v>16</v>
      </c>
      <c r="C25" s="9">
        <f>D25+E25</f>
        <v>1295</v>
      </c>
      <c r="D25" s="9">
        <f>250+225+200+145</f>
        <v>820</v>
      </c>
      <c r="E25" s="9">
        <f>475</f>
        <v>475</v>
      </c>
    </row>
    <row r="26" spans="1:5" ht="15" customHeight="1">
      <c r="A26" s="8">
        <v>18</v>
      </c>
      <c r="B26" s="8" t="s">
        <v>23</v>
      </c>
      <c r="C26" s="9">
        <f>D26+E26</f>
        <v>1275</v>
      </c>
      <c r="D26" s="9">
        <f>325+575+375</f>
        <v>1275</v>
      </c>
      <c r="E26" s="9">
        <v>0</v>
      </c>
    </row>
    <row r="27" spans="1:5" ht="15" customHeight="1">
      <c r="A27" s="8">
        <v>19</v>
      </c>
      <c r="B27" s="8" t="s">
        <v>78</v>
      </c>
      <c r="C27" s="9">
        <f>D27+E27</f>
        <v>1025</v>
      </c>
      <c r="D27" s="9">
        <f>375+175</f>
        <v>550</v>
      </c>
      <c r="E27" s="9">
        <f>250+225</f>
        <v>475</v>
      </c>
    </row>
    <row r="28" spans="1:5" ht="15" customHeight="1">
      <c r="A28" s="8">
        <v>19</v>
      </c>
      <c r="B28" s="8" t="s">
        <v>18</v>
      </c>
      <c r="C28" s="9">
        <f>D28+E28</f>
        <v>1025</v>
      </c>
      <c r="D28" s="9">
        <f>200+350+250+225</f>
        <v>1025</v>
      </c>
      <c r="E28" s="9">
        <v>0</v>
      </c>
    </row>
    <row r="29" spans="1:5" ht="15" customHeight="1">
      <c r="A29" s="8">
        <v>20</v>
      </c>
      <c r="B29" s="8" t="s">
        <v>56</v>
      </c>
      <c r="C29" s="9">
        <f>D29+E29</f>
        <v>950</v>
      </c>
      <c r="D29" s="9">
        <f>275+200+475</f>
        <v>950</v>
      </c>
      <c r="E29" s="9">
        <v>0</v>
      </c>
    </row>
    <row r="30" spans="1:5" ht="15" customHeight="1">
      <c r="A30" s="8">
        <v>21</v>
      </c>
      <c r="B30" s="8" t="s">
        <v>42</v>
      </c>
      <c r="C30" s="9">
        <f>D30+E30</f>
        <v>910</v>
      </c>
      <c r="D30" s="9">
        <f>175+375+160</f>
        <v>710</v>
      </c>
      <c r="E30" s="9">
        <f>200</f>
        <v>200</v>
      </c>
    </row>
    <row r="31" spans="1:5" ht="15" customHeight="1">
      <c r="A31" s="8">
        <v>22</v>
      </c>
      <c r="B31" s="8" t="s">
        <v>52</v>
      </c>
      <c r="C31" s="9">
        <f>D31+E31</f>
        <v>900</v>
      </c>
      <c r="D31" s="9">
        <f>325+575</f>
        <v>900</v>
      </c>
      <c r="E31" s="9">
        <v>0</v>
      </c>
    </row>
    <row r="32" spans="1:5" ht="15" customHeight="1">
      <c r="A32" s="8">
        <v>23</v>
      </c>
      <c r="B32" s="8" t="s">
        <v>61</v>
      </c>
      <c r="C32" s="9">
        <f>D32+E32</f>
        <v>885</v>
      </c>
      <c r="D32" s="9">
        <f>160</f>
        <v>160</v>
      </c>
      <c r="E32" s="9">
        <f>375+350</f>
        <v>725</v>
      </c>
    </row>
    <row r="33" spans="1:5" ht="15" customHeight="1">
      <c r="A33" s="8">
        <v>24</v>
      </c>
      <c r="B33" s="8" t="s">
        <v>21</v>
      </c>
      <c r="C33" s="9">
        <f>D33+E33</f>
        <v>880</v>
      </c>
      <c r="D33" s="9">
        <f>130+425+325</f>
        <v>880</v>
      </c>
      <c r="E33" s="9">
        <v>0</v>
      </c>
    </row>
    <row r="34" spans="1:5" ht="15" customHeight="1">
      <c r="A34" s="11">
        <v>25</v>
      </c>
      <c r="B34" s="12" t="s">
        <v>40</v>
      </c>
      <c r="C34" s="13">
        <f>D34+E34</f>
        <v>850</v>
      </c>
      <c r="D34" s="13">
        <f>275+300</f>
        <v>575</v>
      </c>
      <c r="E34" s="13">
        <f>275</f>
        <v>275</v>
      </c>
    </row>
    <row r="35" spans="1:5" ht="15" customHeight="1">
      <c r="A35" s="11">
        <v>26</v>
      </c>
      <c r="B35" s="11" t="s">
        <v>77</v>
      </c>
      <c r="C35" s="13">
        <f>D35+E35</f>
        <v>825</v>
      </c>
      <c r="D35" s="13">
        <v>0</v>
      </c>
      <c r="E35" s="13">
        <f>575+250</f>
        <v>825</v>
      </c>
    </row>
    <row r="36" spans="1:5" ht="15" customHeight="1">
      <c r="A36" s="11">
        <v>27</v>
      </c>
      <c r="B36" s="11" t="s">
        <v>39</v>
      </c>
      <c r="C36" s="13">
        <f>D36+E36</f>
        <v>780</v>
      </c>
      <c r="D36" s="13">
        <f>300+130</f>
        <v>430</v>
      </c>
      <c r="E36" s="13">
        <f>350</f>
        <v>350</v>
      </c>
    </row>
    <row r="37" spans="1:5" ht="15" customHeight="1">
      <c r="A37" s="11">
        <v>28</v>
      </c>
      <c r="B37" s="11" t="s">
        <v>79</v>
      </c>
      <c r="C37" s="13">
        <f>D37+E37</f>
        <v>750</v>
      </c>
      <c r="D37" s="13">
        <f>175+200</f>
        <v>375</v>
      </c>
      <c r="E37" s="13">
        <f>375</f>
        <v>375</v>
      </c>
    </row>
    <row r="38" spans="1:5" ht="15" customHeight="1">
      <c r="A38" s="11">
        <v>29</v>
      </c>
      <c r="B38" s="11" t="s">
        <v>65</v>
      </c>
      <c r="C38" s="13">
        <f>D38+E38</f>
        <v>705</v>
      </c>
      <c r="D38" s="13">
        <f>130+575</f>
        <v>705</v>
      </c>
      <c r="E38" s="13">
        <v>0</v>
      </c>
    </row>
    <row r="39" spans="1:5" ht="15" customHeight="1">
      <c r="A39" s="11">
        <v>30</v>
      </c>
      <c r="B39" s="12" t="s">
        <v>15</v>
      </c>
      <c r="C39" s="13">
        <f>D39+E39</f>
        <v>685</v>
      </c>
      <c r="D39" s="13">
        <f>325+200+160</f>
        <v>685</v>
      </c>
      <c r="E39" s="13">
        <v>0</v>
      </c>
    </row>
    <row r="40" spans="1:5" ht="15" customHeight="1">
      <c r="A40" s="11">
        <v>31</v>
      </c>
      <c r="B40" s="11" t="s">
        <v>19</v>
      </c>
      <c r="C40" s="13">
        <f>D40+E40</f>
        <v>680</v>
      </c>
      <c r="D40" s="13">
        <f>160+145+375</f>
        <v>680</v>
      </c>
      <c r="E40" s="13">
        <v>0</v>
      </c>
    </row>
    <row r="41" spans="1:5" ht="15" customHeight="1">
      <c r="A41" s="11">
        <v>32</v>
      </c>
      <c r="B41" s="11" t="s">
        <v>3</v>
      </c>
      <c r="C41" s="13">
        <f>D41+E41</f>
        <v>650</v>
      </c>
      <c r="D41" s="13">
        <f>175+475</f>
        <v>650</v>
      </c>
      <c r="E41" s="13">
        <v>0</v>
      </c>
    </row>
    <row r="42" spans="1:5" ht="15" customHeight="1">
      <c r="A42" s="11">
        <v>32</v>
      </c>
      <c r="B42" s="12" t="s">
        <v>6</v>
      </c>
      <c r="C42" s="13">
        <f>D42+E42</f>
        <v>650</v>
      </c>
      <c r="D42" s="13">
        <f>275+375</f>
        <v>650</v>
      </c>
      <c r="E42" s="13">
        <v>0</v>
      </c>
    </row>
    <row r="43" spans="1:5" ht="15" customHeight="1">
      <c r="A43" s="11">
        <v>33</v>
      </c>
      <c r="B43" s="11" t="s">
        <v>7</v>
      </c>
      <c r="C43" s="13">
        <f>D43+E43</f>
        <v>625</v>
      </c>
      <c r="D43" s="13">
        <f>275+350</f>
        <v>625</v>
      </c>
      <c r="E43" s="13">
        <v>0</v>
      </c>
    </row>
    <row r="44" spans="1:5" ht="15" customHeight="1">
      <c r="A44" s="11">
        <v>34</v>
      </c>
      <c r="B44" s="11" t="s">
        <v>5</v>
      </c>
      <c r="C44" s="13">
        <f>D44+E44</f>
        <v>575</v>
      </c>
      <c r="D44" s="13">
        <f>575</f>
        <v>575</v>
      </c>
      <c r="E44" s="13">
        <v>0</v>
      </c>
    </row>
    <row r="45" spans="1:5" ht="15" customHeight="1">
      <c r="A45" s="6"/>
      <c r="B45" s="6" t="s">
        <v>60</v>
      </c>
      <c r="C45" s="4">
        <f>D45+E45</f>
        <v>500</v>
      </c>
      <c r="D45" s="4">
        <f>200</f>
        <v>200</v>
      </c>
      <c r="E45" s="4">
        <f>300</f>
        <v>300</v>
      </c>
    </row>
    <row r="46" spans="1:5" ht="15" customHeight="1">
      <c r="A46" s="6"/>
      <c r="B46" s="6" t="s">
        <v>11</v>
      </c>
      <c r="C46" s="4">
        <f>D46+E46</f>
        <v>475</v>
      </c>
      <c r="D46" s="4">
        <f>475</f>
        <v>475</v>
      </c>
      <c r="E46" s="4">
        <v>0</v>
      </c>
    </row>
    <row r="47" spans="1:5" ht="15" customHeight="1">
      <c r="A47" s="6"/>
      <c r="B47" s="6" t="s">
        <v>62</v>
      </c>
      <c r="C47" s="4">
        <f>D47+E47</f>
        <v>470</v>
      </c>
      <c r="D47" s="4">
        <f>325+145</f>
        <v>470</v>
      </c>
      <c r="E47" s="4">
        <v>0</v>
      </c>
    </row>
    <row r="48" spans="1:5" ht="15" customHeight="1">
      <c r="A48" s="6"/>
      <c r="B48" s="6" t="s">
        <v>38</v>
      </c>
      <c r="C48" s="4">
        <f>D48+E48</f>
        <v>465</v>
      </c>
      <c r="D48" s="4">
        <f>350+115</f>
        <v>465</v>
      </c>
      <c r="E48" s="4">
        <v>0</v>
      </c>
    </row>
    <row r="49" spans="1:5" ht="15" customHeight="1">
      <c r="A49" s="6"/>
      <c r="B49" s="6" t="s">
        <v>63</v>
      </c>
      <c r="C49" s="4">
        <f>D49+E49</f>
        <v>450</v>
      </c>
      <c r="D49" s="4">
        <f>250+200</f>
        <v>450</v>
      </c>
      <c r="E49" s="4">
        <v>0</v>
      </c>
    </row>
    <row r="50" spans="1:5" ht="15" customHeight="1">
      <c r="A50" s="6"/>
      <c r="B50" s="6" t="s">
        <v>43</v>
      </c>
      <c r="C50" s="4">
        <f>D50+E50</f>
        <v>425</v>
      </c>
      <c r="D50" s="4">
        <f>425</f>
        <v>425</v>
      </c>
      <c r="E50" s="4">
        <v>0</v>
      </c>
    </row>
    <row r="51" spans="1:5" ht="15" customHeight="1">
      <c r="A51" s="6"/>
      <c r="B51" s="7" t="s">
        <v>27</v>
      </c>
      <c r="C51" s="4">
        <f>D51+E51</f>
        <v>425</v>
      </c>
      <c r="D51" s="4">
        <f>425</f>
        <v>425</v>
      </c>
      <c r="E51" s="4">
        <v>0</v>
      </c>
    </row>
    <row r="52" spans="1:5" ht="15" customHeight="1">
      <c r="A52" s="6"/>
      <c r="B52" s="6" t="s">
        <v>12</v>
      </c>
      <c r="C52" s="4">
        <f>D52+E52</f>
        <v>425</v>
      </c>
      <c r="D52" s="4">
        <f>425</f>
        <v>425</v>
      </c>
      <c r="E52" s="4">
        <v>0</v>
      </c>
    </row>
    <row r="53" spans="1:5" ht="15" customHeight="1">
      <c r="A53" s="6"/>
      <c r="B53" s="6" t="s">
        <v>50</v>
      </c>
      <c r="C53" s="4">
        <f>D53+E53</f>
        <v>385</v>
      </c>
      <c r="D53" s="4">
        <f>225</f>
        <v>225</v>
      </c>
      <c r="E53" s="4">
        <f>160</f>
        <v>160</v>
      </c>
    </row>
    <row r="54" spans="1:5" ht="15" customHeight="1">
      <c r="A54" s="6"/>
      <c r="B54" s="6" t="s">
        <v>49</v>
      </c>
      <c r="C54" s="4">
        <f>D54+E54</f>
        <v>365</v>
      </c>
      <c r="D54" s="4">
        <f>250</f>
        <v>250</v>
      </c>
      <c r="E54" s="4">
        <f>115</f>
        <v>115</v>
      </c>
    </row>
    <row r="55" spans="1:5" ht="15" customHeight="1">
      <c r="A55" s="6"/>
      <c r="B55" s="7" t="s">
        <v>14</v>
      </c>
      <c r="C55" s="4">
        <f>D55+E55</f>
        <v>350</v>
      </c>
      <c r="D55" s="4">
        <f>350</f>
        <v>350</v>
      </c>
      <c r="E55" s="4">
        <v>0</v>
      </c>
    </row>
    <row r="56" spans="1:5" ht="15" customHeight="1">
      <c r="A56" s="6"/>
      <c r="B56" s="6" t="s">
        <v>64</v>
      </c>
      <c r="C56" s="4">
        <f>D56+E56</f>
        <v>305</v>
      </c>
      <c r="D56" s="4">
        <f>175+130</f>
        <v>305</v>
      </c>
      <c r="E56" s="4">
        <v>0</v>
      </c>
    </row>
    <row r="57" spans="1:5" ht="15" customHeight="1">
      <c r="A57" s="6"/>
      <c r="B57" s="6" t="s">
        <v>75</v>
      </c>
      <c r="C57" s="4">
        <f>D57+E57</f>
        <v>300</v>
      </c>
      <c r="D57" s="4">
        <v>0</v>
      </c>
      <c r="E57" s="4">
        <f>300</f>
        <v>300</v>
      </c>
    </row>
    <row r="58" spans="1:5" ht="15" customHeight="1">
      <c r="A58" s="6"/>
      <c r="B58" s="7" t="s">
        <v>28</v>
      </c>
      <c r="C58" s="4">
        <f>D58+E58</f>
        <v>300</v>
      </c>
      <c r="D58" s="4">
        <f>300</f>
        <v>300</v>
      </c>
      <c r="E58" s="4">
        <v>0</v>
      </c>
    </row>
    <row r="59" spans="1:5" ht="15" customHeight="1">
      <c r="A59" s="6"/>
      <c r="B59" s="7" t="s">
        <v>55</v>
      </c>
      <c r="C59" s="4">
        <f>D59+E59</f>
        <v>300</v>
      </c>
      <c r="D59" s="4">
        <f>300</f>
        <v>300</v>
      </c>
      <c r="E59" s="4">
        <v>0</v>
      </c>
    </row>
    <row r="60" spans="1:5" ht="15" customHeight="1">
      <c r="A60" s="6"/>
      <c r="B60" s="6" t="s">
        <v>29</v>
      </c>
      <c r="C60" s="4">
        <f>D60+E60</f>
        <v>275</v>
      </c>
      <c r="D60" s="4">
        <f>275</f>
        <v>275</v>
      </c>
      <c r="E60" s="4">
        <v>0</v>
      </c>
    </row>
    <row r="61" spans="1:5" ht="15" customHeight="1">
      <c r="A61" s="6"/>
      <c r="B61" s="6" t="s">
        <v>80</v>
      </c>
      <c r="C61" s="4">
        <f>D61+E61</f>
        <v>275</v>
      </c>
      <c r="D61" s="4">
        <v>0</v>
      </c>
      <c r="E61" s="4">
        <v>275</v>
      </c>
    </row>
    <row r="62" spans="1:5" ht="15" customHeight="1">
      <c r="A62" s="6"/>
      <c r="B62" s="7" t="s">
        <v>44</v>
      </c>
      <c r="C62" s="4">
        <f>D62+E62</f>
        <v>250</v>
      </c>
      <c r="D62" s="4">
        <f>250</f>
        <v>250</v>
      </c>
      <c r="E62" s="4">
        <v>0</v>
      </c>
    </row>
    <row r="63" spans="1:5" ht="15" customHeight="1">
      <c r="A63" s="6"/>
      <c r="B63" s="6" t="s">
        <v>17</v>
      </c>
      <c r="C63" s="4">
        <f>D63+E63</f>
        <v>225</v>
      </c>
      <c r="D63" s="4">
        <f>225</f>
        <v>225</v>
      </c>
      <c r="E63" s="4">
        <v>0</v>
      </c>
    </row>
    <row r="64" spans="1:5" ht="15" customHeight="1">
      <c r="A64" s="6"/>
      <c r="B64" s="6" t="s">
        <v>68</v>
      </c>
      <c r="C64" s="4">
        <f>D64+E64</f>
        <v>225</v>
      </c>
      <c r="D64" s="4">
        <f>225</f>
        <v>225</v>
      </c>
      <c r="E64" s="4">
        <v>0</v>
      </c>
    </row>
    <row r="65" spans="1:5" ht="15" customHeight="1">
      <c r="A65" s="6"/>
      <c r="B65" s="7" t="s">
        <v>69</v>
      </c>
      <c r="C65" s="4">
        <f>D65+E65</f>
        <v>175</v>
      </c>
      <c r="D65" s="4">
        <f>175</f>
        <v>175</v>
      </c>
      <c r="E65" s="4">
        <v>0</v>
      </c>
    </row>
    <row r="66" spans="1:5" ht="15" customHeight="1">
      <c r="A66" s="6"/>
      <c r="B66" s="6" t="s">
        <v>45</v>
      </c>
      <c r="C66" s="4">
        <f>D66+E66</f>
        <v>160</v>
      </c>
      <c r="D66" s="4">
        <f>160</f>
        <v>160</v>
      </c>
      <c r="E66" s="4">
        <v>0</v>
      </c>
    </row>
    <row r="67" spans="1:5" ht="15" customHeight="1">
      <c r="A67" s="6"/>
      <c r="B67" s="6" t="s">
        <v>25</v>
      </c>
      <c r="C67" s="4">
        <f>D67+E67</f>
        <v>160</v>
      </c>
      <c r="D67" s="4">
        <f>160</f>
        <v>160</v>
      </c>
      <c r="E67" s="4">
        <v>0</v>
      </c>
    </row>
    <row r="68" spans="1:5" ht="15" customHeight="1">
      <c r="A68" s="6"/>
      <c r="B68" s="6" t="s">
        <v>57</v>
      </c>
      <c r="C68" s="4">
        <f>D68+E68</f>
        <v>160</v>
      </c>
      <c r="D68" s="4">
        <f>160</f>
        <v>160</v>
      </c>
      <c r="E68" s="4">
        <v>0</v>
      </c>
    </row>
    <row r="69" spans="1:5" ht="15" customHeight="1">
      <c r="A69" s="6"/>
      <c r="B69" s="7" t="s">
        <v>20</v>
      </c>
      <c r="C69" s="4">
        <f>D69+E69</f>
        <v>145</v>
      </c>
      <c r="D69" s="4">
        <f>145</f>
        <v>145</v>
      </c>
      <c r="E69" s="4">
        <v>0</v>
      </c>
    </row>
    <row r="70" spans="1:5" ht="15" customHeight="1">
      <c r="A70" s="6"/>
      <c r="B70" s="7" t="s">
        <v>32</v>
      </c>
      <c r="C70" s="4">
        <f>D70+E70</f>
        <v>145</v>
      </c>
      <c r="D70" s="4">
        <f>145</f>
        <v>145</v>
      </c>
      <c r="E70" s="4">
        <v>0</v>
      </c>
    </row>
    <row r="71" spans="1:5" ht="15" customHeight="1">
      <c r="A71" s="6"/>
      <c r="B71" s="6" t="s">
        <v>70</v>
      </c>
      <c r="C71" s="4">
        <f>D71+E71</f>
        <v>130</v>
      </c>
      <c r="D71" s="4">
        <v>0</v>
      </c>
      <c r="E71" s="4">
        <f>130</f>
        <v>130</v>
      </c>
    </row>
    <row r="72" spans="1:5" ht="15" customHeight="1">
      <c r="A72" s="6"/>
      <c r="B72" s="6" t="s">
        <v>53</v>
      </c>
      <c r="C72" s="4">
        <f>D72+E72</f>
        <v>130</v>
      </c>
      <c r="D72" s="4">
        <f>130</f>
        <v>130</v>
      </c>
      <c r="E72" s="4">
        <v>0</v>
      </c>
    </row>
    <row r="73" spans="1:5" ht="15" customHeight="1">
      <c r="A73" s="6"/>
      <c r="B73" s="6" t="s">
        <v>66</v>
      </c>
      <c r="C73" s="4">
        <f>D73+E73</f>
        <v>130</v>
      </c>
      <c r="D73" s="4">
        <f>130</f>
        <v>130</v>
      </c>
      <c r="E73" s="4">
        <v>0</v>
      </c>
    </row>
    <row r="74" spans="1:5" ht="15" customHeight="1">
      <c r="A74" s="6"/>
      <c r="B74" s="6" t="s">
        <v>76</v>
      </c>
      <c r="C74" s="4">
        <f>D74+E74</f>
        <v>130</v>
      </c>
      <c r="D74" s="4">
        <v>0</v>
      </c>
      <c r="E74" s="4">
        <f>130</f>
        <v>130</v>
      </c>
    </row>
    <row r="75" spans="1:5" ht="15" customHeight="1">
      <c r="A75" s="6"/>
      <c r="B75" s="7" t="s">
        <v>33</v>
      </c>
      <c r="C75" s="4">
        <f>D75+E75</f>
        <v>130</v>
      </c>
      <c r="D75" s="4">
        <f>130</f>
        <v>130</v>
      </c>
      <c r="E75" s="4">
        <v>0</v>
      </c>
    </row>
    <row r="76" spans="1:5" ht="15" customHeight="1">
      <c r="A76" s="6"/>
      <c r="B76" s="6" t="s">
        <v>22</v>
      </c>
      <c r="C76" s="4">
        <f>D76+E76</f>
        <v>115</v>
      </c>
      <c r="D76" s="4">
        <f>115</f>
        <v>115</v>
      </c>
      <c r="E76" s="4">
        <v>0</v>
      </c>
    </row>
    <row r="77" spans="1:5" ht="15" customHeight="1">
      <c r="A77" s="6"/>
      <c r="B77" s="7" t="s">
        <v>71</v>
      </c>
      <c r="C77" s="4">
        <f>D77+E77</f>
        <v>115</v>
      </c>
      <c r="D77" s="4">
        <v>0</v>
      </c>
      <c r="E77" s="4">
        <f>115</f>
        <v>115</v>
      </c>
    </row>
    <row r="78" spans="1:5" ht="15" customHeight="1">
      <c r="A78" s="6"/>
      <c r="B78" s="7" t="s">
        <v>67</v>
      </c>
      <c r="C78" s="4">
        <f>D78+E78</f>
        <v>115</v>
      </c>
      <c r="D78" s="4">
        <f>115</f>
        <v>115</v>
      </c>
      <c r="E78" s="4">
        <v>0</v>
      </c>
    </row>
    <row r="79" spans="1:5" ht="15" customHeight="1">
      <c r="A79" s="6"/>
      <c r="B79" s="7" t="s">
        <v>34</v>
      </c>
      <c r="C79" s="4">
        <f>D79+E79</f>
        <v>115</v>
      </c>
      <c r="D79" s="4">
        <f>115</f>
        <v>115</v>
      </c>
      <c r="E79" s="4">
        <v>0</v>
      </c>
    </row>
    <row r="80" spans="1:3" ht="12.75">
      <c r="A80" s="3"/>
      <c r="B80" s="3"/>
      <c r="C80" s="3"/>
    </row>
    <row r="81" spans="1:5" ht="18.75" customHeight="1">
      <c r="A81" s="16" t="s">
        <v>72</v>
      </c>
      <c r="B81" s="17"/>
      <c r="C81" s="17"/>
      <c r="D81" s="5"/>
      <c r="E81" s="5"/>
    </row>
    <row r="82" spans="1:3" ht="18.75" customHeight="1">
      <c r="A82" s="14" t="s">
        <v>9</v>
      </c>
      <c r="B82" s="15"/>
      <c r="C82" s="15"/>
    </row>
  </sheetData>
  <sheetProtection/>
  <mergeCells count="8">
    <mergeCell ref="A82:C82"/>
    <mergeCell ref="A81:C81"/>
    <mergeCell ref="A1:E1"/>
    <mergeCell ref="A2:E2"/>
    <mergeCell ref="A3:E3"/>
    <mergeCell ref="A4:E4"/>
    <mergeCell ref="A5:E5"/>
    <mergeCell ref="A6:E6"/>
  </mergeCells>
  <printOptions/>
  <pageMargins left="0.25" right="0.25" top="0" bottom="0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2022-08-11T10:12:43Z</cp:lastPrinted>
  <dcterms:created xsi:type="dcterms:W3CDTF">2013-12-12T05:08:35Z</dcterms:created>
  <dcterms:modified xsi:type="dcterms:W3CDTF">2022-08-15T11:00:09Z</dcterms:modified>
  <cp:category/>
  <cp:version/>
  <cp:contentType/>
  <cp:contentStatus/>
</cp:coreProperties>
</file>